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Helen's Product Management\EDC - Curtis\EDC Export Keys - multiple versions\"/>
    </mc:Choice>
  </mc:AlternateContent>
  <xr:revisionPtr revIDLastSave="0" documentId="13_ncr:1_{588A5966-4D4B-4F3F-9FA4-AEA4058B547E}" xr6:coauthVersionLast="47" xr6:coauthVersionMax="47" xr10:uidLastSave="{00000000-0000-0000-0000-000000000000}"/>
  <bookViews>
    <workbookView xWindow="-23325" yWindow="1035" windowWidth="21435" windowHeight="12600" firstSheet="1" activeTab="2" xr2:uid="{F8711BD1-40CC-4F29-B666-6C34703E6E55}"/>
  </bookViews>
  <sheets>
    <sheet name="EDC Keys" sheetId="1" r:id="rId1"/>
    <sheet name="Bitwise Values" sheetId="2" r:id="rId2"/>
    <sheet name="Status Values" sheetId="6" r:id="rId3"/>
    <sheet name="Query Status" sheetId="5" r:id="rId4"/>
    <sheet name="CurrentFlag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" l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9" i="5"/>
  <c r="F10" i="5"/>
  <c r="F6" i="5"/>
  <c r="F7" i="5"/>
  <c r="F8" i="5"/>
  <c r="E3" i="5"/>
  <c r="F8" i="4"/>
  <c r="F7" i="4"/>
  <c r="F6" i="4"/>
  <c r="E3" i="4"/>
</calcChain>
</file>

<file path=xl/sharedStrings.xml><?xml version="1.0" encoding="utf-8"?>
<sst xmlns="http://schemas.openxmlformats.org/spreadsheetml/2006/main" count="204" uniqueCount="147">
  <si>
    <t>Column Name</t>
  </si>
  <si>
    <t>Description</t>
  </si>
  <si>
    <t>EDC_ROWGUID</t>
  </si>
  <si>
    <t>Unique Identifier of the Record's row in our Database</t>
  </si>
  <si>
    <t>EDC_EnvironmentID</t>
  </si>
  <si>
    <t>ID of the Environment the record is from (Dev, UAT, LIVE, etc)</t>
  </si>
  <si>
    <t>EDC_SubjectID</t>
  </si>
  <si>
    <t>Unique Identifier of the Subject</t>
  </si>
  <si>
    <t>EDC_SiteID</t>
  </si>
  <si>
    <t>ID of the Site the record is from</t>
  </si>
  <si>
    <t>EDC_Location</t>
  </si>
  <si>
    <t>Design level path to the form/folder on the EDC Tree</t>
  </si>
  <si>
    <t>EDC_GroupNumber</t>
  </si>
  <si>
    <t>Normalization Group the record represents when exporting Normalized</t>
  </si>
  <si>
    <t>EDC_TreeNodeID</t>
  </si>
  <si>
    <t>Unique Identifier of the Form or Folder</t>
  </si>
  <si>
    <t>EDC_Path</t>
  </si>
  <si>
    <t>Unique Path to the form/folder on the EDC Tree</t>
  </si>
  <si>
    <t>EDC_ID</t>
  </si>
  <si>
    <t>ID of Form/Folder</t>
  </si>
  <si>
    <t>EDC_Iteration</t>
  </si>
  <si>
    <t>For repeating Forms/Folders this is the number of which instance the row represents</t>
  </si>
  <si>
    <t>EDC_FormLabel</t>
  </si>
  <si>
    <t>Human Readable label for the Form</t>
  </si>
  <si>
    <t>EDC_Status</t>
  </si>
  <si>
    <r>
      <t xml:space="preserve">Status of the Form as a Bitwize value. See Bitwise Info for explanation of Bitwize Values and </t>
    </r>
    <r>
      <rPr>
        <u/>
        <sz val="11"/>
        <color theme="4" tint="0.39997558519241921"/>
        <rFont val="Aptos Narrow"/>
        <family val="2"/>
        <scheme val="minor"/>
      </rPr>
      <t>Status Values</t>
    </r>
    <r>
      <rPr>
        <sz val="11"/>
        <rFont val="Aptos Narrow"/>
        <family val="2"/>
        <scheme val="minor"/>
      </rPr>
      <t xml:space="preserve"> for list of possible status values</t>
    </r>
  </si>
  <si>
    <t>EDC_Tags</t>
  </si>
  <si>
    <t>&lt;Depricated Feature&gt;</t>
  </si>
  <si>
    <t>EDC_Frozen</t>
  </si>
  <si>
    <t>Boolean Value indicating if the form's Data is Frozen (Hard Lock)</t>
  </si>
  <si>
    <t>EDC_CurrentFlag</t>
  </si>
  <si>
    <r>
      <t xml:space="preserve">Bitwise indicator of the records historical status. See Bitwise Info for explanation of Bitwize Values and </t>
    </r>
    <r>
      <rPr>
        <u/>
        <sz val="11"/>
        <color theme="4" tint="0.39997558519241921"/>
        <rFont val="Aptos Narrow"/>
        <family val="2"/>
        <scheme val="minor"/>
      </rPr>
      <t>CurrentFlag</t>
    </r>
    <r>
      <rPr>
        <sz val="11"/>
        <rFont val="Aptos Narrow"/>
        <family val="2"/>
        <scheme val="minor"/>
      </rPr>
      <t xml:space="preserve"> for list of possible values</t>
    </r>
  </si>
  <si>
    <t>EDC_EntryDate</t>
  </si>
  <si>
    <t>Entry Date (In server local time) of the when the record was saved</t>
  </si>
  <si>
    <t>EDC_EntryDateBias</t>
  </si>
  <si>
    <t>Server Local Time's offset (In minutes) From UTC</t>
  </si>
  <si>
    <t>EDC_EntryUser</t>
  </si>
  <si>
    <t>Username of the user that saved the record</t>
  </si>
  <si>
    <t>EDC_EntryVersion</t>
  </si>
  <si>
    <t>Which version of the form this is if it has been saved multiple times</t>
  </si>
  <si>
    <t>EDC_AuditComment</t>
  </si>
  <si>
    <t>Comment used to detail the reason a record was saved</t>
  </si>
  <si>
    <t>EDC_Current</t>
  </si>
  <si>
    <t>Boolean Value indicating if this record is current. -1 = True</t>
  </si>
  <si>
    <t>EDC_ILB</t>
  </si>
  <si>
    <t>Boolean Value indicating if this record is Marked Intentionally left blank. -1 = True</t>
  </si>
  <si>
    <t>EDC_Queried</t>
  </si>
  <si>
    <t>Boolean Value indicating if this record has open queries. -1 = True</t>
  </si>
  <si>
    <t>EDC_DMQueried</t>
  </si>
  <si>
    <t>Boolean Value indicating if this record has open data monitor queries. -1 = True</t>
  </si>
  <si>
    <t>EDC_Verified</t>
  </si>
  <si>
    <t>Boolean Value indicating if this record has been Source Document Verified. -1 = Verified</t>
  </si>
  <si>
    <t>EDC_BlueMarked</t>
  </si>
  <si>
    <t>Boolean Value indicating if this record is Marked Blue. -1 = True</t>
  </si>
  <si>
    <t>EDC_GreenMarked</t>
  </si>
  <si>
    <t>Boolean Value indicating if this record is Marked Green. -1 = True</t>
  </si>
  <si>
    <t>EDC_RedMarked</t>
  </si>
  <si>
    <t>Boolean Value indicating if this record is Marked Red. -1 = True</t>
  </si>
  <si>
    <t>EDC_YellowMarked</t>
  </si>
  <si>
    <t>Boolean Value indicating if this record is Marked Yellow. -1 = True</t>
  </si>
  <si>
    <t>EDC_Signed</t>
  </si>
  <si>
    <t>Boolean Value indicating if this record is Signed. -1 = True</t>
  </si>
  <si>
    <t>EDC_Locked</t>
  </si>
  <si>
    <t>Boolean Value indicating if this record is Locked (Soft Lock). -1 = True</t>
  </si>
  <si>
    <t>EDC_MustVerify</t>
  </si>
  <si>
    <t>Boolean Value indicating if this record is Requires Soruce Document Verification. -1 = True</t>
  </si>
  <si>
    <t>Bitwise Flag Values are used in EDC to store multiple true/false values together as one numeric value. The numeric value represents the combined value of all of the flags that are set to True.</t>
  </si>
  <si>
    <t>So for example with the currentFlag column we use  3 possible Flags: Current = 1, Deleted = 2, ILB = 4. So if a records currentFlag is 5 this would be (1 + 0 + 4) so Current and ILB, but not deleted.</t>
  </si>
  <si>
    <t>The Bitwise calculators on the next two sheets can be used to calculate the total bitwise value or break our a bitwise value into it's component flags.</t>
  </si>
  <si>
    <t>More Information on Bitwise</t>
  </si>
  <si>
    <t>Select Values below to see combined value.</t>
  </si>
  <si>
    <t>Enter Status value to extract statuses</t>
  </si>
  <si>
    <t>Bitwise Tester:</t>
  </si>
  <si>
    <t>Status</t>
  </si>
  <si>
    <t>Bit Value</t>
  </si>
  <si>
    <t>Set</t>
  </si>
  <si>
    <t>Extract</t>
  </si>
  <si>
    <t>Entered</t>
  </si>
  <si>
    <t>Data has been saved to the Form</t>
  </si>
  <si>
    <t>On</t>
  </si>
  <si>
    <t>Verified</t>
  </si>
  <si>
    <t>Form has been Source Document Verified</t>
  </si>
  <si>
    <t>Off</t>
  </si>
  <si>
    <t>Queried</t>
  </si>
  <si>
    <t>Form has open Queries</t>
  </si>
  <si>
    <t>DMQueried</t>
  </si>
  <si>
    <t>Form has open Data Manager Queries</t>
  </si>
  <si>
    <t>Signed</t>
  </si>
  <si>
    <t>Form has been signed.</t>
  </si>
  <si>
    <t>MarkedBlue</t>
  </si>
  <si>
    <t>Form has been marked Blue</t>
  </si>
  <si>
    <t>Locked</t>
  </si>
  <si>
    <t>Form has been locked (Soft Lock)</t>
  </si>
  <si>
    <t>MarkedGreen</t>
  </si>
  <si>
    <t>Form has been marked Green</t>
  </si>
  <si>
    <t>MarkedRed</t>
  </si>
  <si>
    <t>Form has been marked Red</t>
  </si>
  <si>
    <t>MarkedYellow</t>
  </si>
  <si>
    <t>Form has been marked Yellow</t>
  </si>
  <si>
    <t>ILB</t>
  </si>
  <si>
    <t>Form has been maked Intentionally Left Blank</t>
  </si>
  <si>
    <t>MustVerify</t>
  </si>
  <si>
    <t>Form Requires Source Document Verification*</t>
  </si>
  <si>
    <t>Expected</t>
  </si>
  <si>
    <t>Data Entry Delay for form's Visit has passed.**</t>
  </si>
  <si>
    <t>AnsweredQuery</t>
  </si>
  <si>
    <t>Form has an Answered Query awaiting review</t>
  </si>
  <si>
    <t>DMAnsweredQuery</t>
  </si>
  <si>
    <t>Form has an Answered Data Manager Query awaiting review</t>
  </si>
  <si>
    <t>CQT1Queried</t>
  </si>
  <si>
    <t>Form has an Open Custom Query of type 1</t>
  </si>
  <si>
    <t>CQT1Answered</t>
  </si>
  <si>
    <t>Form has an Answered Custom Query of Type 1 awaiting review</t>
  </si>
  <si>
    <t>Form has an Open Custom Query of type 2</t>
  </si>
  <si>
    <t>Form has an Answered Custom Query of Type 2 awaiting review</t>
  </si>
  <si>
    <t>Form has an Open Custom Query of type 3</t>
  </si>
  <si>
    <t>Form has an Answered Custom Query of Type 3 awaiting review</t>
  </si>
  <si>
    <t>Form has an Open Custom Query of type 4</t>
  </si>
  <si>
    <t>Form has an Answered Custom Query of Type 4 awaiting review</t>
  </si>
  <si>
    <t>Form has an Open Custom Query of type 5</t>
  </si>
  <si>
    <t>Form has an Answered Custom Query of Type 5 awaiting review</t>
  </si>
  <si>
    <t>Open</t>
  </si>
  <si>
    <t>Query is Open</t>
  </si>
  <si>
    <t>Answered</t>
  </si>
  <si>
    <t>Query was Answered</t>
  </si>
  <si>
    <t>Accepted</t>
  </si>
  <si>
    <t>Query was Accepted</t>
  </si>
  <si>
    <t>ReQueried</t>
  </si>
  <si>
    <t>Query was ReQueried</t>
  </si>
  <si>
    <t>AutoResolved</t>
  </si>
  <si>
    <t>Query was Resolved</t>
  </si>
  <si>
    <t>CurrentFlag</t>
  </si>
  <si>
    <t xml:space="preserve"> In (4,6)</t>
  </si>
  <si>
    <t>Current</t>
  </si>
  <si>
    <t>Is this the current record of the form.</t>
  </si>
  <si>
    <t>Deleted</t>
  </si>
  <si>
    <t>Is this record deleted</t>
  </si>
  <si>
    <t>Intentionally Left Blank</t>
  </si>
  <si>
    <t>is this record intentionally left blank</t>
  </si>
  <si>
    <t>CQT5Answered</t>
  </si>
  <si>
    <t>CQT5Queried</t>
  </si>
  <si>
    <t>CQT4Answered</t>
  </si>
  <si>
    <t>CQT4Queried</t>
  </si>
  <si>
    <t>CQT3Answered</t>
  </si>
  <si>
    <t>CQT3Queried</t>
  </si>
  <si>
    <t>CQT2Answered</t>
  </si>
  <si>
    <t>CQT2Queried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</si>
</sst>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 tint="-0.34998626667073579"/>
      <name val="Aptos Narrow"/>
      <family val="2"/>
      <scheme val="minor"/>
    </font>
    <font>
      <b/>
      <sz val="11"/>
      <color theme="1" tint="0.49998474074526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4" tint="0.39997558519241921"/>
      <name val="Aptos Narrow"/>
      <family val="2"/>
      <scheme val="minor"/>
    </font>
    <font>
      <b/>
      <sz val="11"/>
      <name val="Calibri"/>
      <family val="2"/>
    </font>
    <font>
      <b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/>
    <xf numFmtId="0" fontId="0" fillId="2" borderId="6" xfId="0" applyFill="1" applyBorder="1"/>
    <xf numFmtId="0" fontId="1" fillId="2" borderId="8" xfId="0" applyFont="1" applyFill="1" applyBorder="1"/>
    <xf numFmtId="0" fontId="0" fillId="2" borderId="0" xfId="0" applyFill="1"/>
    <xf numFmtId="0" fontId="1" fillId="2" borderId="10" xfId="0" applyFont="1" applyFill="1" applyBorder="1"/>
    <xf numFmtId="0" fontId="0" fillId="2" borderId="11" xfId="0" applyFill="1" applyBorder="1"/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4" xfId="0" applyBorder="1"/>
    <xf numFmtId="0" fontId="5" fillId="0" borderId="14" xfId="1" applyFont="1" applyBorder="1"/>
    <xf numFmtId="0" fontId="0" fillId="0" borderId="15" xfId="0" applyBorder="1"/>
    <xf numFmtId="0" fontId="7" fillId="2" borderId="16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0" fillId="0" borderId="19" xfId="0" applyBorder="1"/>
    <xf numFmtId="0" fontId="1" fillId="2" borderId="20" xfId="0" applyFont="1" applyFill="1" applyBorder="1"/>
    <xf numFmtId="0" fontId="1" fillId="2" borderId="1" xfId="0" applyFont="1" applyFill="1" applyBorder="1"/>
    <xf numFmtId="0" fontId="0" fillId="3" borderId="3" xfId="0" applyFill="1" applyBorder="1" applyAlignment="1">
      <alignment wrapText="1"/>
    </xf>
    <xf numFmtId="0" fontId="0" fillId="3" borderId="13" xfId="0" applyFill="1" applyBorder="1" applyAlignment="1">
      <alignment wrapText="1"/>
    </xf>
    <xf numFmtId="0" fontId="4" fillId="3" borderId="4" xfId="1" applyFill="1" applyBorder="1"/>
    <xf numFmtId="0" fontId="1" fillId="2" borderId="9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0" fillId="0" borderId="0" xfId="0" quotePrefix="1"/>
    <xf numFmtId="0" fontId="8" fillId="4" borderId="5" xfId="0" applyFont="1" applyFill="1" applyBorder="1"/>
    <xf numFmtId="0" fontId="8" fillId="4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3" xfId="0" quotePrefix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19"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b/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horizontal/>
      </border>
    </dxf>
    <dxf>
      <font>
        <b/>
        <strike val="0"/>
        <outline val="0"/>
        <shadow val="0"/>
        <u val="none"/>
        <vertAlign val="baseline"/>
        <sz val="11"/>
        <color theme="0" tint="-0.34998626667073579"/>
        <name val="Aptos Narrow"/>
        <family val="2"/>
        <scheme val="minor"/>
      </font>
      <alignment horizontal="center" vertical="bottom" textRotation="0" indent="0" justifyLastLine="0" shrinkToFit="0" readingOrder="0"/>
    </dxf>
    <dxf>
      <font>
        <b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>
        <right style="medium">
          <color indexed="64"/>
        </right>
        <top/>
        <bottom/>
        <horizontal/>
      </border>
    </dxf>
    <dxf>
      <fill>
        <patternFill patternType="solid">
          <fgColor indexed="64"/>
          <bgColor theme="0" tint="-0.249977111117893"/>
        </patternFill>
      </fill>
    </dxf>
    <dxf>
      <font>
        <b/>
      </font>
      <fill>
        <patternFill patternType="solid">
          <fgColor indexed="64"/>
          <bgColor theme="0" tint="-0.249977111117893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horizontal/>
      </border>
    </dxf>
    <dxf>
      <font>
        <b/>
        <strike val="0"/>
        <outline val="0"/>
        <shadow val="0"/>
        <u val="none"/>
        <vertAlign val="baseline"/>
        <sz val="11"/>
        <color theme="0" tint="-0.34998626667073579"/>
        <name val="Aptos Narrow"/>
        <family val="2"/>
        <scheme val="minor"/>
      </font>
      <alignment horizontal="center" vertical="bottom" textRotation="0" indent="0" justifyLastLine="0" shrinkToFit="0" readingOrder="0"/>
    </dxf>
    <dxf>
      <font>
        <b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>
        <right style="medium">
          <color indexed="64"/>
        </right>
        <top/>
        <bottom/>
        <horizontal/>
      </border>
    </dxf>
    <dxf>
      <fill>
        <patternFill patternType="solid">
          <fgColor indexed="64"/>
          <bgColor theme="0" tint="-0.249977111117893"/>
        </patternFill>
      </fill>
    </dxf>
    <dxf>
      <font>
        <b/>
      </font>
      <fill>
        <patternFill patternType="solid">
          <fgColor indexed="64"/>
          <bgColor theme="0" tint="-0.249977111117893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horizontal/>
      </border>
    </dxf>
    <dxf>
      <font>
        <b/>
        <strike val="0"/>
        <outline val="0"/>
        <shadow val="0"/>
        <u val="none"/>
        <vertAlign val="baseline"/>
        <sz val="11"/>
        <color theme="0" tint="-0.34998626667073579"/>
        <name val="Aptos Narrow"/>
        <family val="2"/>
        <scheme val="minor"/>
      </font>
      <alignment horizontal="center" vertical="bottom" textRotation="0" indent="0" justifyLastLine="0" shrinkToFit="0" readingOrder="0"/>
    </dxf>
    <dxf>
      <font>
        <b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>
        <right style="medium">
          <color indexed="64"/>
        </right>
        <top/>
        <bottom/>
        <horizontal/>
      </border>
    </dxf>
    <dxf>
      <fill>
        <patternFill patternType="solid">
          <fgColor indexed="64"/>
          <bgColor theme="0" tint="-0.249977111117893"/>
        </patternFill>
      </fill>
    </dxf>
    <dxf>
      <font>
        <b/>
      </font>
      <fill>
        <patternFill patternType="solid">
          <fgColor indexed="64"/>
          <bgColor theme="0" tint="-0.249977111117893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C11C1BF-D363-4B72-A251-32758EF84EB7}" name="Table15" displayName="Table15" ref="B5:F30" totalsRowShown="0">
  <autoFilter ref="B5:F30" xr:uid="{1ABCDB2C-E200-4864-BDCE-BCB5861B4114}"/>
  <tableColumns count="5">
    <tableColumn id="1" xr3:uid="{7E1C05CB-BEB3-4865-AD15-B62615A13EF1}" name="Status" dataDxfId="18"/>
    <tableColumn id="5" xr3:uid="{1A62BD1B-5DF1-4265-8277-DC079301C1AC}" name="Description" dataDxfId="17"/>
    <tableColumn id="2" xr3:uid="{0CE1BF25-6805-4EE4-B9EA-A31A5BB5950C}" name="Bit Value" dataDxfId="16"/>
    <tableColumn id="3" xr3:uid="{4F74EE8D-6618-4944-A673-616A30BAFEB1}" name="Set" dataDxfId="15"/>
    <tableColumn id="4" xr3:uid="{06BB5212-46F1-4B2B-802F-EA5D4B391EA9}" name="Extract" dataDxfId="14">
      <calculatedColumnFormula>IF(_xlfn.BITAND($F$3, $D6) = 0, "Off", "On")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542AF37-E4F4-44EE-8DED-53C14FD638A8}" name="Table14" displayName="Table14" ref="B5:F9" totalsRowShown="0">
  <autoFilter ref="B5:F9" xr:uid="{D542AF37-E4F4-44EE-8DED-53C14FD638A8}"/>
  <tableColumns count="5">
    <tableColumn id="1" xr3:uid="{05465495-297B-408F-9634-5BF4498B7B19}" name="Status" dataDxfId="13"/>
    <tableColumn id="5" xr3:uid="{9513FEC0-BD49-4F29-8B98-9509547E89BE}" name="Description" dataDxfId="12"/>
    <tableColumn id="2" xr3:uid="{D4953A78-F9EC-4822-AA9F-223E0DA8D9A9}" name="Bit Value" dataDxfId="11"/>
    <tableColumn id="3" xr3:uid="{E7964354-0E30-4016-8B3D-58E09A7D6B7D}" name="Set" dataDxfId="10"/>
    <tableColumn id="4" xr3:uid="{49EBE859-C963-4DBF-8BDF-3E61798057E5}" name="Extract" dataDxfId="9">
      <calculatedColumnFormula>IF(_xlfn.BITAND($F$3, $D6) = 0, "Off", "On")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2D46C0-29AC-4F11-A313-8717146C06DB}" name="Table13" displayName="Table13" ref="B5:F8" totalsRowShown="0">
  <autoFilter ref="B5:F8" xr:uid="{DC2D46C0-29AC-4F11-A313-8717146C06DB}"/>
  <tableColumns count="5">
    <tableColumn id="1" xr3:uid="{0461C836-6232-4273-9BD2-5E58645B63C9}" name="Status" dataDxfId="8"/>
    <tableColumn id="5" xr3:uid="{59AEDAAD-4105-4278-A4DB-23C2D94B1C84}" name="Description" dataDxfId="7"/>
    <tableColumn id="2" xr3:uid="{07C1837D-4D0F-40B6-B77A-ADD3DAE1565A}" name="Bit Value" dataDxfId="6"/>
    <tableColumn id="3" xr3:uid="{2C41A7A6-9137-4223-B6A6-97AB41BC79ED}" name="Set" dataDxfId="5"/>
    <tableColumn id="4" xr3:uid="{704B9334-F400-4C8D-835F-BBE8E2420304}" name="Extract" dataDxfId="4">
      <calculatedColumnFormula>IF(_xlfn.BITAND($F$3, $D6) = 0, "Off", "On")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chtarget.com/whatis/definition/bitwis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AB965-7A06-43AC-B4C7-DB989C003120}">
  <dimension ref="B1:C34"/>
  <sheetViews>
    <sheetView workbookViewId="0">
      <selection activeCell="C27" sqref="C27"/>
    </sheetView>
  </sheetViews>
  <sheetFormatPr defaultRowHeight="14.4" x14ac:dyDescent="0.3"/>
  <cols>
    <col min="1" max="1" width="4.109375" customWidth="1"/>
    <col min="2" max="2" width="19.33203125" bestFit="1" customWidth="1"/>
    <col min="3" max="3" width="132.33203125" customWidth="1"/>
  </cols>
  <sheetData>
    <row r="1" spans="2:3" ht="15" thickBot="1" x14ac:dyDescent="0.35"/>
    <row r="2" spans="2:3" ht="15" thickBot="1" x14ac:dyDescent="0.35">
      <c r="B2" s="30" t="s">
        <v>0</v>
      </c>
      <c r="C2" s="29" t="s">
        <v>1</v>
      </c>
    </row>
    <row r="3" spans="2:3" x14ac:dyDescent="0.3">
      <c r="B3" s="27" t="s">
        <v>2</v>
      </c>
      <c r="C3" s="28" t="s">
        <v>3</v>
      </c>
    </row>
    <row r="4" spans="2:3" x14ac:dyDescent="0.3">
      <c r="B4" s="25" t="s">
        <v>4</v>
      </c>
      <c r="C4" s="22" t="s">
        <v>5</v>
      </c>
    </row>
    <row r="5" spans="2:3" x14ac:dyDescent="0.3">
      <c r="B5" s="25" t="s">
        <v>6</v>
      </c>
      <c r="C5" s="22" t="s">
        <v>7</v>
      </c>
    </row>
    <row r="6" spans="2:3" x14ac:dyDescent="0.3">
      <c r="B6" s="25" t="s">
        <v>8</v>
      </c>
      <c r="C6" s="22" t="s">
        <v>9</v>
      </c>
    </row>
    <row r="7" spans="2:3" x14ac:dyDescent="0.3">
      <c r="B7" s="25" t="s">
        <v>10</v>
      </c>
      <c r="C7" s="22" t="s">
        <v>11</v>
      </c>
    </row>
    <row r="8" spans="2:3" x14ac:dyDescent="0.3">
      <c r="B8" s="25" t="s">
        <v>12</v>
      </c>
      <c r="C8" s="22" t="s">
        <v>13</v>
      </c>
    </row>
    <row r="9" spans="2:3" x14ac:dyDescent="0.3">
      <c r="B9" s="25" t="s">
        <v>14</v>
      </c>
      <c r="C9" s="22" t="s">
        <v>15</v>
      </c>
    </row>
    <row r="10" spans="2:3" x14ac:dyDescent="0.3">
      <c r="B10" s="25" t="s">
        <v>16</v>
      </c>
      <c r="C10" s="22" t="s">
        <v>17</v>
      </c>
    </row>
    <row r="11" spans="2:3" x14ac:dyDescent="0.3">
      <c r="B11" s="25" t="s">
        <v>18</v>
      </c>
      <c r="C11" s="22" t="s">
        <v>19</v>
      </c>
    </row>
    <row r="12" spans="2:3" x14ac:dyDescent="0.3">
      <c r="B12" s="25" t="s">
        <v>20</v>
      </c>
      <c r="C12" s="22" t="s">
        <v>21</v>
      </c>
    </row>
    <row r="13" spans="2:3" x14ac:dyDescent="0.3">
      <c r="B13" s="25" t="s">
        <v>22</v>
      </c>
      <c r="C13" s="22" t="s">
        <v>23</v>
      </c>
    </row>
    <row r="14" spans="2:3" x14ac:dyDescent="0.3">
      <c r="B14" s="25" t="s">
        <v>24</v>
      </c>
      <c r="C14" s="23" t="s">
        <v>25</v>
      </c>
    </row>
    <row r="15" spans="2:3" x14ac:dyDescent="0.3">
      <c r="B15" s="25" t="s">
        <v>26</v>
      </c>
      <c r="C15" s="22" t="s">
        <v>27</v>
      </c>
    </row>
    <row r="16" spans="2:3" x14ac:dyDescent="0.3">
      <c r="B16" s="25" t="s">
        <v>28</v>
      </c>
      <c r="C16" s="22" t="s">
        <v>29</v>
      </c>
    </row>
    <row r="17" spans="2:3" x14ac:dyDescent="0.3">
      <c r="B17" s="25" t="s">
        <v>30</v>
      </c>
      <c r="C17" s="23" t="s">
        <v>31</v>
      </c>
    </row>
    <row r="18" spans="2:3" x14ac:dyDescent="0.3">
      <c r="B18" s="25" t="s">
        <v>32</v>
      </c>
      <c r="C18" s="22" t="s">
        <v>33</v>
      </c>
    </row>
    <row r="19" spans="2:3" x14ac:dyDescent="0.3">
      <c r="B19" s="25" t="s">
        <v>34</v>
      </c>
      <c r="C19" s="22" t="s">
        <v>35</v>
      </c>
    </row>
    <row r="20" spans="2:3" x14ac:dyDescent="0.3">
      <c r="B20" s="25" t="s">
        <v>36</v>
      </c>
      <c r="C20" s="22" t="s">
        <v>37</v>
      </c>
    </row>
    <row r="21" spans="2:3" x14ac:dyDescent="0.3">
      <c r="B21" s="25" t="s">
        <v>38</v>
      </c>
      <c r="C21" s="22" t="s">
        <v>39</v>
      </c>
    </row>
    <row r="22" spans="2:3" x14ac:dyDescent="0.3">
      <c r="B22" s="25" t="s">
        <v>40</v>
      </c>
      <c r="C22" s="22" t="s">
        <v>41</v>
      </c>
    </row>
    <row r="23" spans="2:3" x14ac:dyDescent="0.3">
      <c r="B23" s="25" t="s">
        <v>42</v>
      </c>
      <c r="C23" s="22" t="s">
        <v>43</v>
      </c>
    </row>
    <row r="24" spans="2:3" x14ac:dyDescent="0.3">
      <c r="B24" s="25" t="s">
        <v>44</v>
      </c>
      <c r="C24" s="22" t="s">
        <v>45</v>
      </c>
    </row>
    <row r="25" spans="2:3" x14ac:dyDescent="0.3">
      <c r="B25" s="25" t="s">
        <v>46</v>
      </c>
      <c r="C25" s="22" t="s">
        <v>47</v>
      </c>
    </row>
    <row r="26" spans="2:3" x14ac:dyDescent="0.3">
      <c r="B26" s="25" t="s">
        <v>48</v>
      </c>
      <c r="C26" s="22" t="s">
        <v>49</v>
      </c>
    </row>
    <row r="27" spans="2:3" x14ac:dyDescent="0.3">
      <c r="B27" s="25" t="s">
        <v>50</v>
      </c>
      <c r="C27" s="22" t="s">
        <v>51</v>
      </c>
    </row>
    <row r="28" spans="2:3" x14ac:dyDescent="0.3">
      <c r="B28" s="25" t="s">
        <v>52</v>
      </c>
      <c r="C28" s="22" t="s">
        <v>53</v>
      </c>
    </row>
    <row r="29" spans="2:3" x14ac:dyDescent="0.3">
      <c r="B29" s="25" t="s">
        <v>54</v>
      </c>
      <c r="C29" s="22" t="s">
        <v>55</v>
      </c>
    </row>
    <row r="30" spans="2:3" x14ac:dyDescent="0.3">
      <c r="B30" s="25" t="s">
        <v>56</v>
      </c>
      <c r="C30" s="22" t="s">
        <v>57</v>
      </c>
    </row>
    <row r="31" spans="2:3" x14ac:dyDescent="0.3">
      <c r="B31" s="25" t="s">
        <v>58</v>
      </c>
      <c r="C31" s="22" t="s">
        <v>59</v>
      </c>
    </row>
    <row r="32" spans="2:3" x14ac:dyDescent="0.3">
      <c r="B32" s="25" t="s">
        <v>60</v>
      </c>
      <c r="C32" s="22" t="s">
        <v>61</v>
      </c>
    </row>
    <row r="33" spans="2:3" x14ac:dyDescent="0.3">
      <c r="B33" s="25" t="s">
        <v>62</v>
      </c>
      <c r="C33" s="22" t="s">
        <v>63</v>
      </c>
    </row>
    <row r="34" spans="2:3" ht="15" thickBot="1" x14ac:dyDescent="0.35">
      <c r="B34" s="26" t="s">
        <v>64</v>
      </c>
      <c r="C34" s="24" t="s">
        <v>65</v>
      </c>
    </row>
  </sheetData>
  <sheetProtection sheet="1" objects="1" scenarios="1"/>
  <hyperlinks>
    <hyperlink ref="C14" location="'Status Values'!A1" tooltip="Status Values" display="Status of the Form as a Bitwize value. See Bitwise Info for explanation of Bitwize Values and Status Values for list of possible status values" xr:uid="{A6EB7C8E-D541-44A9-962E-1CEC1A4F9CB9}"/>
    <hyperlink ref="C17" location="CurrentFlag!A1" tooltip="CurrentFlags" display="Bitwise indicator of the records historical status. See Bitwise Info for explanation of Bitwize Values and CurrentFlag for list of possible values" xr:uid="{E667F544-0974-454B-A5DE-235DBC320D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EB476-0738-455F-8C09-827C698F0F87}">
  <dimension ref="B1:B5"/>
  <sheetViews>
    <sheetView workbookViewId="0">
      <selection activeCell="B6" sqref="B6"/>
    </sheetView>
  </sheetViews>
  <sheetFormatPr defaultRowHeight="14.4" x14ac:dyDescent="0.3"/>
  <cols>
    <col min="2" max="2" width="97.44140625" customWidth="1"/>
  </cols>
  <sheetData>
    <row r="1" spans="2:2" ht="15" thickBot="1" x14ac:dyDescent="0.35"/>
    <row r="2" spans="2:2" ht="28.8" x14ac:dyDescent="0.3">
      <c r="B2" s="31" t="s">
        <v>66</v>
      </c>
    </row>
    <row r="3" spans="2:2" ht="28.8" x14ac:dyDescent="0.3">
      <c r="B3" s="32" t="s">
        <v>67</v>
      </c>
    </row>
    <row r="4" spans="2:2" ht="28.8" x14ac:dyDescent="0.3">
      <c r="B4" s="32" t="s">
        <v>68</v>
      </c>
    </row>
    <row r="5" spans="2:2" ht="15" thickBot="1" x14ac:dyDescent="0.35">
      <c r="B5" s="33" t="s">
        <v>69</v>
      </c>
    </row>
  </sheetData>
  <sheetProtection sheet="1" objects="1" scenarios="1" selectLockedCells="1" selectUnlockedCells="1"/>
  <hyperlinks>
    <hyperlink ref="B5" r:id="rId1" location=":~:text=Bitwise%20operators%20are%20characters%20that,the%20manipulation%20of%20individual%20bits." xr:uid="{3879E3B8-B2EA-41A9-A8B8-F1E9D747400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DF7CE-B4BD-4F0E-B198-D75E5350F522}">
  <dimension ref="B1:J30"/>
  <sheetViews>
    <sheetView tabSelected="1" zoomScale="90" zoomScaleNormal="90" workbookViewId="0">
      <selection activeCell="D33" sqref="D33"/>
    </sheetView>
  </sheetViews>
  <sheetFormatPr defaultRowHeight="14.4" x14ac:dyDescent="0.3"/>
  <cols>
    <col min="1" max="1" width="5.77734375" customWidth="1"/>
    <col min="2" max="2" width="18.77734375" bestFit="1" customWidth="1"/>
    <col min="3" max="3" width="59.5546875" bestFit="1" customWidth="1"/>
    <col min="4" max="4" width="19.77734375" style="1" customWidth="1"/>
    <col min="5" max="6" width="22" style="1" customWidth="1"/>
    <col min="10" max="10" width="0" hidden="1" customWidth="1"/>
  </cols>
  <sheetData>
    <row r="1" spans="2:10" ht="15" thickBot="1" x14ac:dyDescent="0.35"/>
    <row r="2" spans="2:10" ht="29.4" thickBot="1" x14ac:dyDescent="0.35">
      <c r="E2" s="10" t="s">
        <v>70</v>
      </c>
      <c r="F2" s="13" t="s">
        <v>71</v>
      </c>
    </row>
    <row r="3" spans="2:10" ht="15" thickBot="1" x14ac:dyDescent="0.35">
      <c r="D3" s="3" t="s">
        <v>72</v>
      </c>
      <c r="E3" s="11">
        <f>SUMIF(Table15[Set], "On", Table15[Bit Value])</f>
        <v>165</v>
      </c>
      <c r="F3" s="12">
        <v>165</v>
      </c>
    </row>
    <row r="5" spans="2:10" ht="15" thickBot="1" x14ac:dyDescent="0.35">
      <c r="B5" t="s">
        <v>73</v>
      </c>
      <c r="C5" t="s">
        <v>1</v>
      </c>
      <c r="D5" s="1" t="s">
        <v>74</v>
      </c>
      <c r="E5" s="1" t="s">
        <v>75</v>
      </c>
      <c r="F5" s="1" t="s">
        <v>76</v>
      </c>
    </row>
    <row r="6" spans="2:10" x14ac:dyDescent="0.3">
      <c r="B6" s="4" t="s">
        <v>77</v>
      </c>
      <c r="C6" s="5" t="s">
        <v>78</v>
      </c>
      <c r="D6" s="14">
        <v>1</v>
      </c>
      <c r="E6" s="16" t="s">
        <v>79</v>
      </c>
      <c r="F6" s="18" t="str">
        <f t="shared" ref="F6:F30" si="0">IF(_xlfn.BITAND($F$3, $D6) = 0, "Off", "On")</f>
        <v>On</v>
      </c>
      <c r="J6" t="s">
        <v>79</v>
      </c>
    </row>
    <row r="7" spans="2:10" x14ac:dyDescent="0.3">
      <c r="B7" s="6" t="s">
        <v>80</v>
      </c>
      <c r="C7" s="7" t="s">
        <v>81</v>
      </c>
      <c r="D7" s="2">
        <v>4</v>
      </c>
      <c r="E7" s="17" t="s">
        <v>79</v>
      </c>
      <c r="F7" s="19" t="str">
        <f t="shared" si="0"/>
        <v>On</v>
      </c>
      <c r="J7" t="s">
        <v>82</v>
      </c>
    </row>
    <row r="8" spans="2:10" x14ac:dyDescent="0.3">
      <c r="B8" s="6" t="s">
        <v>83</v>
      </c>
      <c r="C8" s="7" t="s">
        <v>84</v>
      </c>
      <c r="D8" s="2">
        <v>8</v>
      </c>
      <c r="E8" s="17" t="s">
        <v>82</v>
      </c>
      <c r="F8" s="19" t="str">
        <f t="shared" si="0"/>
        <v>Off</v>
      </c>
    </row>
    <row r="9" spans="2:10" x14ac:dyDescent="0.3">
      <c r="B9" s="6" t="s">
        <v>85</v>
      </c>
      <c r="C9" s="7" t="s">
        <v>86</v>
      </c>
      <c r="D9" s="2">
        <v>16</v>
      </c>
      <c r="E9" s="17" t="s">
        <v>82</v>
      </c>
      <c r="F9" s="19" t="str">
        <f t="shared" si="0"/>
        <v>Off</v>
      </c>
    </row>
    <row r="10" spans="2:10" x14ac:dyDescent="0.3">
      <c r="B10" s="6" t="s">
        <v>87</v>
      </c>
      <c r="C10" s="7" t="s">
        <v>88</v>
      </c>
      <c r="D10" s="2">
        <v>32</v>
      </c>
      <c r="E10" s="17" t="s">
        <v>79</v>
      </c>
      <c r="F10" s="19" t="str">
        <f t="shared" si="0"/>
        <v>On</v>
      </c>
    </row>
    <row r="11" spans="2:10" x14ac:dyDescent="0.3">
      <c r="B11" s="6" t="s">
        <v>89</v>
      </c>
      <c r="C11" s="7" t="s">
        <v>90</v>
      </c>
      <c r="D11" s="2">
        <v>64</v>
      </c>
      <c r="E11" s="17" t="s">
        <v>82</v>
      </c>
      <c r="F11" s="19" t="str">
        <f t="shared" si="0"/>
        <v>Off</v>
      </c>
    </row>
    <row r="12" spans="2:10" x14ac:dyDescent="0.3">
      <c r="B12" s="6" t="s">
        <v>91</v>
      </c>
      <c r="C12" s="7" t="s">
        <v>92</v>
      </c>
      <c r="D12" s="2">
        <v>128</v>
      </c>
      <c r="E12" s="17" t="s">
        <v>79</v>
      </c>
      <c r="F12" s="19" t="str">
        <f t="shared" si="0"/>
        <v>On</v>
      </c>
    </row>
    <row r="13" spans="2:10" x14ac:dyDescent="0.3">
      <c r="B13" s="6" t="s">
        <v>93</v>
      </c>
      <c r="C13" s="7" t="s">
        <v>94</v>
      </c>
      <c r="D13" s="2">
        <v>256</v>
      </c>
      <c r="E13" s="17" t="s">
        <v>82</v>
      </c>
      <c r="F13" s="19" t="str">
        <f t="shared" si="0"/>
        <v>Off</v>
      </c>
    </row>
    <row r="14" spans="2:10" x14ac:dyDescent="0.3">
      <c r="B14" s="6" t="s">
        <v>95</v>
      </c>
      <c r="C14" s="7" t="s">
        <v>96</v>
      </c>
      <c r="D14" s="2">
        <v>512</v>
      </c>
      <c r="E14" s="17" t="s">
        <v>82</v>
      </c>
      <c r="F14" s="19" t="str">
        <f t="shared" si="0"/>
        <v>Off</v>
      </c>
    </row>
    <row r="15" spans="2:10" x14ac:dyDescent="0.3">
      <c r="B15" s="6" t="s">
        <v>97</v>
      </c>
      <c r="C15" s="7" t="s">
        <v>98</v>
      </c>
      <c r="D15" s="2">
        <v>1024</v>
      </c>
      <c r="E15" s="17" t="s">
        <v>82</v>
      </c>
      <c r="F15" s="19" t="str">
        <f t="shared" si="0"/>
        <v>Off</v>
      </c>
    </row>
    <row r="16" spans="2:10" x14ac:dyDescent="0.3">
      <c r="B16" s="6" t="s">
        <v>99</v>
      </c>
      <c r="C16" s="7" t="s">
        <v>100</v>
      </c>
      <c r="D16" s="2">
        <v>2048</v>
      </c>
      <c r="E16" s="17" t="s">
        <v>82</v>
      </c>
      <c r="F16" s="19" t="str">
        <f t="shared" si="0"/>
        <v>Off</v>
      </c>
    </row>
    <row r="17" spans="2:6" x14ac:dyDescent="0.3">
      <c r="B17" s="6" t="s">
        <v>101</v>
      </c>
      <c r="C17" s="7" t="s">
        <v>102</v>
      </c>
      <c r="D17" s="2">
        <v>4096</v>
      </c>
      <c r="E17" s="17" t="s">
        <v>82</v>
      </c>
      <c r="F17" s="19" t="str">
        <f t="shared" si="0"/>
        <v>Off</v>
      </c>
    </row>
    <row r="18" spans="2:6" x14ac:dyDescent="0.3">
      <c r="B18" s="6" t="s">
        <v>103</v>
      </c>
      <c r="C18" s="7" t="s">
        <v>104</v>
      </c>
      <c r="D18" s="2">
        <v>8192</v>
      </c>
      <c r="E18" s="17" t="s">
        <v>82</v>
      </c>
      <c r="F18" s="19" t="str">
        <f t="shared" si="0"/>
        <v>Off</v>
      </c>
    </row>
    <row r="19" spans="2:6" x14ac:dyDescent="0.3">
      <c r="B19" s="6" t="s">
        <v>105</v>
      </c>
      <c r="C19" s="7" t="s">
        <v>106</v>
      </c>
      <c r="D19" s="2">
        <v>16384</v>
      </c>
      <c r="E19" s="17" t="s">
        <v>82</v>
      </c>
      <c r="F19" s="19" t="str">
        <f t="shared" si="0"/>
        <v>Off</v>
      </c>
    </row>
    <row r="20" spans="2:6" x14ac:dyDescent="0.3">
      <c r="B20" s="6" t="s">
        <v>107</v>
      </c>
      <c r="C20" s="7" t="s">
        <v>108</v>
      </c>
      <c r="D20" s="2">
        <v>32768</v>
      </c>
      <c r="E20" s="17" t="s">
        <v>82</v>
      </c>
      <c r="F20" s="19" t="str">
        <f t="shared" si="0"/>
        <v>Off</v>
      </c>
    </row>
    <row r="21" spans="2:6" x14ac:dyDescent="0.3">
      <c r="B21" s="6" t="s">
        <v>109</v>
      </c>
      <c r="C21" s="7" t="s">
        <v>110</v>
      </c>
      <c r="D21" s="2">
        <v>65536</v>
      </c>
      <c r="E21" s="17" t="s">
        <v>82</v>
      </c>
      <c r="F21" s="19" t="str">
        <f t="shared" si="0"/>
        <v>Off</v>
      </c>
    </row>
    <row r="22" spans="2:6" x14ac:dyDescent="0.3">
      <c r="B22" s="6" t="s">
        <v>111</v>
      </c>
      <c r="C22" s="7" t="s">
        <v>112</v>
      </c>
      <c r="D22" s="2">
        <v>131072</v>
      </c>
      <c r="E22" s="17" t="s">
        <v>82</v>
      </c>
      <c r="F22" s="19" t="str">
        <f t="shared" si="0"/>
        <v>Off</v>
      </c>
    </row>
    <row r="23" spans="2:6" x14ac:dyDescent="0.3">
      <c r="B23" s="6" t="s">
        <v>146</v>
      </c>
      <c r="C23" s="7" t="s">
        <v>113</v>
      </c>
      <c r="D23" s="2">
        <v>262144</v>
      </c>
      <c r="E23" s="17" t="s">
        <v>82</v>
      </c>
      <c r="F23" s="19" t="str">
        <f t="shared" si="0"/>
        <v>Off</v>
      </c>
    </row>
    <row r="24" spans="2:6" x14ac:dyDescent="0.3">
      <c r="B24" s="6" t="s">
        <v>145</v>
      </c>
      <c r="C24" s="7" t="s">
        <v>114</v>
      </c>
      <c r="D24" s="2">
        <v>524288</v>
      </c>
      <c r="E24" s="17" t="s">
        <v>82</v>
      </c>
      <c r="F24" s="19" t="str">
        <f t="shared" si="0"/>
        <v>Off</v>
      </c>
    </row>
    <row r="25" spans="2:6" x14ac:dyDescent="0.3">
      <c r="B25" s="6" t="s">
        <v>144</v>
      </c>
      <c r="C25" s="7" t="s">
        <v>115</v>
      </c>
      <c r="D25" s="2">
        <v>1048576</v>
      </c>
      <c r="E25" s="17" t="s">
        <v>82</v>
      </c>
      <c r="F25" s="19" t="str">
        <f t="shared" si="0"/>
        <v>Off</v>
      </c>
    </row>
    <row r="26" spans="2:6" x14ac:dyDescent="0.3">
      <c r="B26" s="6" t="s">
        <v>143</v>
      </c>
      <c r="C26" s="7" t="s">
        <v>116</v>
      </c>
      <c r="D26" s="2">
        <v>2097152</v>
      </c>
      <c r="E26" s="17" t="s">
        <v>82</v>
      </c>
      <c r="F26" s="19" t="str">
        <f t="shared" si="0"/>
        <v>Off</v>
      </c>
    </row>
    <row r="27" spans="2:6" x14ac:dyDescent="0.3">
      <c r="B27" s="6" t="s">
        <v>142</v>
      </c>
      <c r="C27" s="7" t="s">
        <v>117</v>
      </c>
      <c r="D27" s="2">
        <v>4194304</v>
      </c>
      <c r="E27" s="17" t="s">
        <v>82</v>
      </c>
      <c r="F27" s="19" t="str">
        <f t="shared" si="0"/>
        <v>Off</v>
      </c>
    </row>
    <row r="28" spans="2:6" x14ac:dyDescent="0.3">
      <c r="B28" s="6" t="s">
        <v>141</v>
      </c>
      <c r="C28" s="7" t="s">
        <v>118</v>
      </c>
      <c r="D28" s="2">
        <v>8388608</v>
      </c>
      <c r="E28" s="17" t="s">
        <v>82</v>
      </c>
      <c r="F28" s="19" t="str">
        <f t="shared" si="0"/>
        <v>Off</v>
      </c>
    </row>
    <row r="29" spans="2:6" x14ac:dyDescent="0.3">
      <c r="B29" s="6" t="s">
        <v>140</v>
      </c>
      <c r="C29" s="7" t="s">
        <v>119</v>
      </c>
      <c r="D29" s="2">
        <v>16777216</v>
      </c>
      <c r="E29" s="17" t="s">
        <v>82</v>
      </c>
      <c r="F29" s="19" t="str">
        <f t="shared" si="0"/>
        <v>Off</v>
      </c>
    </row>
    <row r="30" spans="2:6" ht="15" thickBot="1" x14ac:dyDescent="0.35">
      <c r="B30" s="8" t="s">
        <v>139</v>
      </c>
      <c r="C30" s="9" t="s">
        <v>120</v>
      </c>
      <c r="D30" s="15">
        <v>33554432</v>
      </c>
      <c r="E30" s="21" t="s">
        <v>82</v>
      </c>
      <c r="F30" s="20" t="str">
        <f t="shared" si="0"/>
        <v>Off</v>
      </c>
    </row>
  </sheetData>
  <conditionalFormatting sqref="E6:F30">
    <cfRule type="cellIs" dxfId="3" priority="1" operator="equal">
      <formula>"On"</formula>
    </cfRule>
  </conditionalFormatting>
  <dataValidations count="1">
    <dataValidation type="list" allowBlank="1" showInputMessage="1" showErrorMessage="1" sqref="E6:E30" xr:uid="{3B44DAF1-D9FF-414D-A5DE-96E99A1AC216}">
      <formula1>$J$6:$J$7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6D0A-3C4A-425E-B287-269C19D419FE}">
  <dimension ref="B1:F39"/>
  <sheetViews>
    <sheetView workbookViewId="0">
      <selection activeCell="B2" sqref="B2"/>
    </sheetView>
  </sheetViews>
  <sheetFormatPr defaultRowHeight="14.4" x14ac:dyDescent="0.3"/>
  <cols>
    <col min="1" max="1" width="5.88671875" customWidth="1"/>
    <col min="2" max="2" width="18.6640625" bestFit="1" customWidth="1"/>
    <col min="3" max="3" width="20" bestFit="1" customWidth="1"/>
    <col min="4" max="4" width="19.6640625" style="1" customWidth="1"/>
    <col min="5" max="6" width="22" style="1" customWidth="1"/>
    <col min="10" max="10" width="0" hidden="1" customWidth="1"/>
  </cols>
  <sheetData>
    <row r="1" spans="2:6" ht="15" thickBot="1" x14ac:dyDescent="0.35"/>
    <row r="2" spans="2:6" ht="29.4" thickBot="1" x14ac:dyDescent="0.35">
      <c r="E2" s="10" t="s">
        <v>70</v>
      </c>
      <c r="F2" s="13" t="s">
        <v>71</v>
      </c>
    </row>
    <row r="3" spans="2:6" ht="15" thickBot="1" x14ac:dyDescent="0.35">
      <c r="D3" s="3" t="s">
        <v>72</v>
      </c>
      <c r="E3" s="11">
        <f>SUMIF(Table14[Set], "On", Table14[Bit Value])</f>
        <v>0</v>
      </c>
      <c r="F3" s="12"/>
    </row>
    <row r="5" spans="2:6" ht="15" thickBot="1" x14ac:dyDescent="0.35">
      <c r="B5" t="s">
        <v>73</v>
      </c>
      <c r="C5" t="s">
        <v>1</v>
      </c>
      <c r="D5" s="1" t="s">
        <v>74</v>
      </c>
      <c r="E5" s="1" t="s">
        <v>75</v>
      </c>
      <c r="F5" s="1" t="s">
        <v>76</v>
      </c>
    </row>
    <row r="6" spans="2:6" x14ac:dyDescent="0.3">
      <c r="B6" s="4" t="s">
        <v>121</v>
      </c>
      <c r="C6" s="5" t="s">
        <v>122</v>
      </c>
      <c r="D6" s="14">
        <v>1</v>
      </c>
      <c r="E6" s="17" t="s">
        <v>82</v>
      </c>
      <c r="F6" s="19" t="str">
        <f t="shared" ref="F6:F10" si="0">IF(_xlfn.BITAND($F$3, $D6) = 0, "Off", "On")</f>
        <v>Off</v>
      </c>
    </row>
    <row r="7" spans="2:6" x14ac:dyDescent="0.3">
      <c r="B7" s="6" t="s">
        <v>123</v>
      </c>
      <c r="C7" s="7" t="s">
        <v>124</v>
      </c>
      <c r="D7" s="2">
        <v>2</v>
      </c>
      <c r="E7" s="17" t="s">
        <v>82</v>
      </c>
      <c r="F7" s="19" t="str">
        <f t="shared" si="0"/>
        <v>Off</v>
      </c>
    </row>
    <row r="8" spans="2:6" x14ac:dyDescent="0.3">
      <c r="B8" s="6" t="s">
        <v>125</v>
      </c>
      <c r="C8" s="7" t="s">
        <v>126</v>
      </c>
      <c r="D8" s="2">
        <v>4</v>
      </c>
      <c r="E8" s="17" t="s">
        <v>82</v>
      </c>
      <c r="F8" s="19" t="str">
        <f t="shared" si="0"/>
        <v>Off</v>
      </c>
    </row>
    <row r="9" spans="2:6" x14ac:dyDescent="0.3">
      <c r="B9" s="6" t="s">
        <v>127</v>
      </c>
      <c r="C9" s="7" t="s">
        <v>128</v>
      </c>
      <c r="D9" s="34">
        <v>8</v>
      </c>
      <c r="E9" s="17" t="s">
        <v>82</v>
      </c>
      <c r="F9" s="35" t="str">
        <f t="shared" si="0"/>
        <v>Off</v>
      </c>
    </row>
    <row r="10" spans="2:6" ht="15" thickBot="1" x14ac:dyDescent="0.35">
      <c r="B10" s="8" t="s">
        <v>129</v>
      </c>
      <c r="C10" s="9" t="s">
        <v>130</v>
      </c>
      <c r="D10" s="15">
        <v>16</v>
      </c>
      <c r="E10" s="21" t="s">
        <v>82</v>
      </c>
      <c r="F10" s="20" t="str">
        <f t="shared" si="0"/>
        <v>Off</v>
      </c>
    </row>
    <row r="12" spans="2:6" ht="15" thickBot="1" x14ac:dyDescent="0.35"/>
    <row r="13" spans="2:6" ht="15" thickBot="1" x14ac:dyDescent="0.35">
      <c r="B13" s="37" t="s">
        <v>73</v>
      </c>
      <c r="C13" s="38" t="s">
        <v>24</v>
      </c>
      <c r="D13" s="38" t="s">
        <v>131</v>
      </c>
    </row>
    <row r="14" spans="2:6" x14ac:dyDescent="0.3">
      <c r="B14" s="4" t="s">
        <v>121</v>
      </c>
      <c r="C14" s="39">
        <v>1</v>
      </c>
      <c r="D14" s="39">
        <v>1</v>
      </c>
    </row>
    <row r="15" spans="2:6" x14ac:dyDescent="0.3">
      <c r="B15" s="6" t="s">
        <v>123</v>
      </c>
      <c r="C15" s="40">
        <v>2</v>
      </c>
      <c r="D15" s="40">
        <v>1</v>
      </c>
    </row>
    <row r="16" spans="2:6" x14ac:dyDescent="0.3">
      <c r="B16" s="6" t="s">
        <v>125</v>
      </c>
      <c r="C16" s="41" t="s">
        <v>132</v>
      </c>
      <c r="D16" s="41">
        <v>1</v>
      </c>
    </row>
    <row r="17" spans="2:6" x14ac:dyDescent="0.3">
      <c r="B17" s="6" t="s">
        <v>127</v>
      </c>
      <c r="C17" s="40">
        <v>10</v>
      </c>
      <c r="D17" s="40">
        <v>1</v>
      </c>
    </row>
    <row r="18" spans="2:6" ht="15" thickBot="1" x14ac:dyDescent="0.35">
      <c r="B18" s="8" t="s">
        <v>129</v>
      </c>
      <c r="C18" s="11">
        <v>16</v>
      </c>
      <c r="D18" s="11">
        <v>3</v>
      </c>
    </row>
    <row r="26" spans="2:6" x14ac:dyDescent="0.3">
      <c r="C26" s="36"/>
    </row>
    <row r="30" spans="2:6" x14ac:dyDescent="0.3">
      <c r="D30" s="42"/>
      <c r="E30" s="42"/>
      <c r="F30" s="42"/>
    </row>
    <row r="31" spans="2:6" x14ac:dyDescent="0.3">
      <c r="D31" s="42"/>
      <c r="E31" s="42"/>
      <c r="F31" s="42"/>
    </row>
    <row r="32" spans="2:6" x14ac:dyDescent="0.3">
      <c r="D32" s="42"/>
      <c r="E32" s="42"/>
      <c r="F32" s="42"/>
    </row>
    <row r="33" spans="4:6" x14ac:dyDescent="0.3">
      <c r="D33" s="42"/>
      <c r="E33" s="42"/>
      <c r="F33" s="42"/>
    </row>
    <row r="34" spans="4:6" x14ac:dyDescent="0.3">
      <c r="D34" s="42"/>
      <c r="E34" s="42"/>
      <c r="F34" s="42"/>
    </row>
    <row r="35" spans="4:6" x14ac:dyDescent="0.3">
      <c r="D35" s="42"/>
      <c r="E35" s="42"/>
      <c r="F35" s="42"/>
    </row>
    <row r="36" spans="4:6" x14ac:dyDescent="0.3">
      <c r="D36" s="42"/>
      <c r="E36" s="42"/>
      <c r="F36" s="42"/>
    </row>
    <row r="37" spans="4:6" x14ac:dyDescent="0.3">
      <c r="D37" s="42"/>
      <c r="E37" s="42"/>
      <c r="F37" s="42"/>
    </row>
    <row r="38" spans="4:6" x14ac:dyDescent="0.3">
      <c r="D38" s="42"/>
      <c r="E38" s="42"/>
      <c r="F38" s="42"/>
    </row>
    <row r="39" spans="4:6" x14ac:dyDescent="0.3">
      <c r="D39" s="42"/>
      <c r="E39" s="42"/>
      <c r="F39" s="42"/>
    </row>
  </sheetData>
  <sheetProtection sheet="1" objects="1" scenarios="1" selectLockedCells="1" selectUnlockedCells="1"/>
  <mergeCells count="10">
    <mergeCell ref="D30:F30"/>
    <mergeCell ref="D37:F37"/>
    <mergeCell ref="D38:F38"/>
    <mergeCell ref="D39:F39"/>
    <mergeCell ref="D31:F31"/>
    <mergeCell ref="D32:F32"/>
    <mergeCell ref="D33:F33"/>
    <mergeCell ref="D34:F34"/>
    <mergeCell ref="D35:F35"/>
    <mergeCell ref="D36:F36"/>
  </mergeCells>
  <conditionalFormatting sqref="E6:F9">
    <cfRule type="cellIs" dxfId="2" priority="5" operator="equal">
      <formula>"On"</formula>
    </cfRule>
  </conditionalFormatting>
  <conditionalFormatting sqref="E10:F10">
    <cfRule type="cellIs" dxfId="1" priority="3" operator="equal">
      <formula>"On"</formula>
    </cfRule>
  </conditionalFormatting>
  <dataValidations disablePrompts="1" count="1">
    <dataValidation type="list" allowBlank="1" showInputMessage="1" showErrorMessage="1" sqref="E6:E10" xr:uid="{D14F3C76-FCA7-4E1F-A264-76C90F5A3476}">
      <formula1>$J$6:$J$7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6BF12-74D7-4C77-8D45-971D5B9B823A}">
  <dimension ref="B1:F8"/>
  <sheetViews>
    <sheetView workbookViewId="0">
      <selection activeCell="B2" sqref="B2"/>
    </sheetView>
  </sheetViews>
  <sheetFormatPr defaultRowHeight="14.4" x14ac:dyDescent="0.3"/>
  <cols>
    <col min="1" max="1" width="4.33203125" customWidth="1"/>
    <col min="2" max="2" width="22.109375" bestFit="1" customWidth="1"/>
    <col min="3" max="3" width="57.33203125" bestFit="1" customWidth="1"/>
    <col min="4" max="4" width="14.44140625" bestFit="1" customWidth="1"/>
    <col min="5" max="6" width="24.44140625" customWidth="1"/>
  </cols>
  <sheetData>
    <row r="1" spans="2:6" ht="15" thickBot="1" x14ac:dyDescent="0.35"/>
    <row r="2" spans="2:6" ht="29.4" thickBot="1" x14ac:dyDescent="0.35">
      <c r="D2" s="1"/>
      <c r="E2" s="10" t="s">
        <v>70</v>
      </c>
      <c r="F2" s="13" t="s">
        <v>71</v>
      </c>
    </row>
    <row r="3" spans="2:6" ht="15" thickBot="1" x14ac:dyDescent="0.35">
      <c r="D3" s="3" t="s">
        <v>72</v>
      </c>
      <c r="E3" s="11">
        <f>SUMIF(Table13[Set], "On", Table13[Bit Value])</f>
        <v>3</v>
      </c>
      <c r="F3" s="12">
        <v>3</v>
      </c>
    </row>
    <row r="4" spans="2:6" x14ac:dyDescent="0.3">
      <c r="D4" s="1"/>
      <c r="E4" s="1"/>
      <c r="F4" s="1"/>
    </row>
    <row r="5" spans="2:6" ht="15" thickBot="1" x14ac:dyDescent="0.35">
      <c r="B5" t="s">
        <v>73</v>
      </c>
      <c r="C5" t="s">
        <v>1</v>
      </c>
      <c r="D5" s="1" t="s">
        <v>74</v>
      </c>
      <c r="E5" s="1" t="s">
        <v>75</v>
      </c>
      <c r="F5" s="1" t="s">
        <v>76</v>
      </c>
    </row>
    <row r="6" spans="2:6" x14ac:dyDescent="0.3">
      <c r="B6" s="4" t="s">
        <v>133</v>
      </c>
      <c r="C6" s="5" t="s">
        <v>134</v>
      </c>
      <c r="D6" s="14">
        <v>1</v>
      </c>
      <c r="E6" s="16" t="s">
        <v>79</v>
      </c>
      <c r="F6" s="18" t="str">
        <f>IF(_xlfn.BITAND($F$3, $D6) = 0, "Off", "On")</f>
        <v>On</v>
      </c>
    </row>
    <row r="7" spans="2:6" x14ac:dyDescent="0.3">
      <c r="B7" s="6" t="s">
        <v>135</v>
      </c>
      <c r="C7" s="7" t="s">
        <v>136</v>
      </c>
      <c r="D7" s="2">
        <v>2</v>
      </c>
      <c r="E7" s="17" t="s">
        <v>79</v>
      </c>
      <c r="F7" s="19" t="str">
        <f>IF(_xlfn.BITAND($F$3, $D7) = 0, "Off", "On")</f>
        <v>On</v>
      </c>
    </row>
    <row r="8" spans="2:6" ht="15" thickBot="1" x14ac:dyDescent="0.35">
      <c r="B8" s="8" t="s">
        <v>137</v>
      </c>
      <c r="C8" s="9" t="s">
        <v>138</v>
      </c>
      <c r="D8" s="15">
        <v>4</v>
      </c>
      <c r="E8" s="21" t="s">
        <v>82</v>
      </c>
      <c r="F8" s="20" t="str">
        <f>IF(_xlfn.BITAND($F$3, $D8) = 0, "Off", "On")</f>
        <v>Off</v>
      </c>
    </row>
  </sheetData>
  <sheetProtection sheet="1" objects="1" scenarios="1" selectLockedCells="1" selectUnlockedCells="1"/>
  <conditionalFormatting sqref="E6:F8">
    <cfRule type="cellIs" dxfId="0" priority="1" operator="equal">
      <formula>"On"</formula>
    </cfRule>
  </conditionalFormatting>
  <dataValidations count="1">
    <dataValidation type="list" allowBlank="1" showInputMessage="1" showErrorMessage="1" sqref="E6:E8" xr:uid="{690F5F75-CD71-46DC-AC2B-B5C1D488EBC7}">
      <formula1>$J$6:$J$7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1FD2F912FBDC44B661CB53668F4B14" ma:contentTypeVersion="10" ma:contentTypeDescription="Create a new document." ma:contentTypeScope="" ma:versionID="04bac9d224f04906252ed79b41ff7541">
  <xsd:schema xmlns:xsd="http://www.w3.org/2001/XMLSchema" xmlns:xs="http://www.w3.org/2001/XMLSchema" xmlns:p="http://schemas.microsoft.com/office/2006/metadata/properties" xmlns:ns2="4b26092b-734b-4e76-89f7-be13d8fd02e6" xmlns:ns3="590995a2-9d93-4672-8b50-fd1fbb376fe8" targetNamespace="http://schemas.microsoft.com/office/2006/metadata/properties" ma:root="true" ma:fieldsID="21b0a24208367ff4f9fa17ed588b0449" ns2:_="" ns3:_="">
    <xsd:import namespace="4b26092b-734b-4e76-89f7-be13d8fd02e6"/>
    <xsd:import namespace="590995a2-9d93-4672-8b50-fd1fbb376f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6092b-734b-4e76-89f7-be13d8fd02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0995a2-9d93-4672-8b50-fd1fbb376f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4A35D6-A6FE-48D8-A971-CCB77D19F8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0F9115-0991-4D24-86F2-A61AF2A6C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6092b-734b-4e76-89f7-be13d8fd02e6"/>
    <ds:schemaRef ds:uri="590995a2-9d93-4672-8b50-fd1fbb376f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CEF167-4711-4744-87F2-595A7E6077A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EDC Keys</vt:lpstr>
      <vt:lpstr>Bitwise Values</vt:lpstr>
      <vt:lpstr>Status Values</vt:lpstr>
      <vt:lpstr>Query Status</vt:lpstr>
      <vt:lpstr>CurrentFlag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Hedley</dc:creator>
  <cp:keywords/>
  <dc:description/>
  <cp:lastModifiedBy>Helen Mitchell</cp:lastModifiedBy>
  <cp:revision/>
  <dcterms:created xsi:type="dcterms:W3CDTF">2024-08-26T13:37:07Z</dcterms:created>
  <dcterms:modified xsi:type="dcterms:W3CDTF">2026-03-30T12:43:24Z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0x0101000A1FD2F912FBDC44B661CB53668F4B14</vt:lpwstr>
  </property>
</Properties>
</file>